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erkki\Downloads\"/>
    </mc:Choice>
  </mc:AlternateContent>
  <xr:revisionPtr revIDLastSave="19" documentId="8_{52E68B44-4D02-4E25-9672-6CE902ACD766}" xr6:coauthVersionLast="47" xr6:coauthVersionMax="47" xr10:uidLastSave="{1C591611-55FA-40FA-A3BD-175E6086773B}"/>
  <bookViews>
    <workbookView xWindow="2784" yWindow="2784" windowWidth="1992" windowHeight="564" xr2:uid="{DF97CF31-D46C-428A-85B7-1F4AA1F7B847}"/>
  </bookViews>
  <sheets>
    <sheet name="Bid Evaluation Template" sheetId="1" r:id="rId1"/>
    <sheet name="Look Up Table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J6" i="1" s="1"/>
  <c r="I7" i="1"/>
  <c r="J7" i="1" s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K14" i="1" s="1"/>
  <c r="I15" i="1"/>
  <c r="J15" i="1" s="1"/>
  <c r="K15" i="1" s="1"/>
  <c r="I16" i="1"/>
  <c r="J16" i="1" s="1"/>
  <c r="K16" i="1" s="1"/>
  <c r="I17" i="1"/>
  <c r="J17" i="1" s="1"/>
  <c r="K17" i="1" s="1"/>
  <c r="I18" i="1"/>
  <c r="J18" i="1" s="1"/>
  <c r="K18" i="1" s="1"/>
  <c r="I5" i="1"/>
  <c r="J5" i="1" s="1"/>
  <c r="J4" i="1"/>
  <c r="K8" i="1" l="1"/>
  <c r="K10" i="1"/>
  <c r="K12" i="1"/>
  <c r="K5" i="1"/>
  <c r="K20" i="1" l="1"/>
</calcChain>
</file>

<file path=xl/sharedStrings.xml><?xml version="1.0" encoding="utf-8"?>
<sst xmlns="http://schemas.openxmlformats.org/spreadsheetml/2006/main" count="44" uniqueCount="37">
  <si>
    <t>Question</t>
  </si>
  <si>
    <t>Weight</t>
  </si>
  <si>
    <t>Evaluation</t>
  </si>
  <si>
    <t>Evaluated Score</t>
  </si>
  <si>
    <t>Descriptor</t>
  </si>
  <si>
    <t>Score</t>
  </si>
  <si>
    <t>Technical Area</t>
  </si>
  <si>
    <t>Excellent</t>
  </si>
  <si>
    <t>Good</t>
  </si>
  <si>
    <t>Acceptable</t>
  </si>
  <si>
    <t>Funding</t>
  </si>
  <si>
    <t>Community Engagement</t>
  </si>
  <si>
    <t>Communication</t>
  </si>
  <si>
    <t>Referees &amp; Officials</t>
  </si>
  <si>
    <t>Ceremony &amp; Awards</t>
  </si>
  <si>
    <t>Bidder’s Overall Evaluation Score</t>
  </si>
  <si>
    <t>Section</t>
  </si>
  <si>
    <t>Weighting</t>
  </si>
  <si>
    <t>Pass / Fail</t>
  </si>
  <si>
    <t xml:space="preserve">Venue </t>
  </si>
  <si>
    <t xml:space="preserve">Accommodation &amp; Catering </t>
  </si>
  <si>
    <t xml:space="preserve">Transport </t>
  </si>
  <si>
    <t xml:space="preserve">Sports Presentation </t>
  </si>
  <si>
    <t>N/A</t>
  </si>
  <si>
    <t>General Organisation</t>
  </si>
  <si>
    <t>Unacceptable</t>
  </si>
  <si>
    <t>Weak</t>
  </si>
  <si>
    <t>Ceremony/Awards</t>
  </si>
  <si>
    <t>Competition Days</t>
  </si>
  <si>
    <t>Streaming</t>
  </si>
  <si>
    <t>Look &amp; Feel</t>
  </si>
  <si>
    <t>Sports Hall</t>
  </si>
  <si>
    <t>Equipment</t>
  </si>
  <si>
    <t>Event Spaces</t>
  </si>
  <si>
    <t>Accommodation</t>
  </si>
  <si>
    <t>Catering</t>
  </si>
  <si>
    <t>Arrival/Departure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</si>
</sst>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FFFF00"/>
      <name val="Arial"/>
      <family val="2"/>
    </font>
    <font>
      <b/>
      <sz val="14"/>
      <color rgb="FFFFFF00"/>
      <name val="Arial"/>
      <family val="2"/>
    </font>
    <font>
      <sz val="12"/>
      <color theme="1"/>
      <name val="Aptos Narrow"/>
      <family val="2"/>
      <scheme val="minor"/>
    </font>
    <font>
      <b/>
      <sz val="12"/>
      <color rgb="FF000000"/>
      <name val="Arial"/>
      <family val="2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9" fillId="2" borderId="5" xfId="0" applyFont="1" applyFill="1" applyBorder="1" applyAlignment="1">
      <alignment horizontal="justify" vertical="center" wrapText="1"/>
    </xf>
    <xf numFmtId="0" fontId="4" fillId="0" borderId="6" xfId="0" applyFont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9" fontId="3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3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 wrapText="1"/>
    </xf>
    <xf numFmtId="9" fontId="3" fillId="0" borderId="22" xfId="0" applyNumberFormat="1" applyFont="1" applyBorder="1" applyAlignment="1">
      <alignment horizontal="center" vertical="center" wrapText="1"/>
    </xf>
    <xf numFmtId="9" fontId="3" fillId="0" borderId="25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justify" vertical="center" wrapText="1"/>
    </xf>
    <xf numFmtId="0" fontId="3" fillId="0" borderId="22" xfId="0" applyFont="1" applyBorder="1" applyAlignment="1">
      <alignment horizontal="justify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justify" vertical="center" wrapText="1"/>
    </xf>
    <xf numFmtId="0" fontId="3" fillId="0" borderId="24" xfId="0" applyFont="1" applyBorder="1" applyAlignment="1">
      <alignment horizontal="justify" vertical="center" wrapText="1"/>
    </xf>
    <xf numFmtId="9" fontId="3" fillId="0" borderId="14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justify" vertical="center" wrapText="1"/>
    </xf>
    <xf numFmtId="9" fontId="3" fillId="0" borderId="28" xfId="0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justify" vertical="center" wrapText="1"/>
    </xf>
    <xf numFmtId="9" fontId="3" fillId="0" borderId="31" xfId="0" applyNumberFormat="1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164" fontId="3" fillId="0" borderId="8" xfId="1" applyNumberFormat="1" applyFont="1" applyBorder="1" applyAlignment="1">
      <alignment horizontal="center" vertical="center" wrapText="1"/>
    </xf>
    <xf numFmtId="164" fontId="3" fillId="0" borderId="29" xfId="1" applyNumberFormat="1" applyFont="1" applyBorder="1" applyAlignment="1">
      <alignment horizontal="center" vertical="center" wrapText="1"/>
    </xf>
    <xf numFmtId="164" fontId="3" fillId="0" borderId="6" xfId="1" applyNumberFormat="1" applyFont="1" applyBorder="1" applyAlignment="1">
      <alignment horizontal="center" vertical="center" wrapText="1"/>
    </xf>
    <xf numFmtId="164" fontId="3" fillId="0" borderId="32" xfId="1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3" fillId="0" borderId="9" xfId="1" applyNumberFormat="1" applyFont="1" applyBorder="1" applyAlignment="1">
      <alignment horizontal="center" vertical="center" wrapText="1"/>
    </xf>
    <xf numFmtId="9" fontId="7" fillId="3" borderId="18" xfId="0" applyNumberFormat="1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9" fontId="3" fillId="0" borderId="23" xfId="0" applyNumberFormat="1" applyFont="1" applyBorder="1" applyAlignment="1">
      <alignment horizontal="center" vertical="center" wrapText="1"/>
    </xf>
    <xf numFmtId="9" fontId="3" fillId="0" borderId="2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0" fontId="3" fillId="0" borderId="12" xfId="0" applyNumberFormat="1" applyFont="1" applyBorder="1" applyAlignment="1">
      <alignment horizontal="center" vertical="center" wrapText="1"/>
    </xf>
    <xf numFmtId="10" fontId="3" fillId="0" borderId="13" xfId="0" applyNumberFormat="1" applyFont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164" fontId="4" fillId="0" borderId="17" xfId="0" applyNumberFormat="1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9" fontId="8" fillId="0" borderId="24" xfId="0" applyNumberFormat="1" applyFont="1" applyBorder="1" applyAlignment="1">
      <alignment horizontal="center" wrapText="1"/>
    </xf>
    <xf numFmtId="9" fontId="8" fillId="0" borderId="22" xfId="0" applyNumberFormat="1" applyFont="1" applyBorder="1" applyAlignment="1">
      <alignment horizontal="center" wrapText="1"/>
    </xf>
    <xf numFmtId="0" fontId="7" fillId="3" borderId="18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4" fillId="0" borderId="2" xfId="0" applyFont="1" applyBorder="1" applyAlignment="1">
      <alignment horizontal="justify" vertical="center" wrapText="1"/>
    </xf>
    <xf numFmtId="0" fontId="10" fillId="0" borderId="19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9" fillId="4" borderId="33" xfId="0" applyFont="1" applyFill="1" applyBorder="1" applyAlignment="1">
      <alignment horizontal="center" vertical="center" wrapText="1"/>
    </xf>
    <xf numFmtId="0" fontId="9" fillId="4" borderId="35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</cellXfs>
  <cellStyles count="2">
    <cellStyle name="Normaali" xfId="0" builtinId="0"/>
    <cellStyle name="Prosenttia" xfId="1" builtinId="5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76199</xdr:colOff>
      <xdr:row>0</xdr:row>
      <xdr:rowOff>200025</xdr:rowOff>
    </xdr:from>
    <xdr:to>
      <xdr:col>2</xdr:col>
      <xdr:colOff>828674</xdr:colOff>
      <xdr:row>0</xdr:row>
      <xdr:rowOff>1581233</xdr:rowOff>
    </xdr:to>
    <xdr:pic>
      <xdr:nvPicPr>
        <xdr:cNvPr id="3" name="Picture 2" descr="European Goalball Club Association">
          <a:extLst>
            <a:ext uri="{FF2B5EF4-FFF2-40B4-BE49-F238E27FC236}">
              <a16:creationId xmlns:a16="http://schemas.microsoft.com/office/drawing/2014/main" id="{C473244C-E58B-2CB2-D8D8-D7AE144DB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9" y="390525"/>
          <a:ext cx="1095375" cy="138120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1533525</xdr:colOff>
      <xdr:row>0</xdr:row>
      <xdr:rowOff>95250</xdr:rowOff>
    </xdr:from>
    <xdr:to>
      <xdr:col>10</xdr:col>
      <xdr:colOff>1123950</xdr:colOff>
      <xdr:row>0</xdr:row>
      <xdr:rowOff>647700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17DE447-BD56-B79C-EAED-247DB786A9B0}"/>
            </a:ext>
          </a:extLst>
        </xdr:cNvPr>
        <xdr:cNvSpPr txBox="1"/>
      </xdr:nvSpPr>
      <xdr:spPr>
        <a:xfrm>
          <a:off x="2486025" y="285750"/>
          <a:ext cx="9191625" cy="552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800" b="1"/>
            <a:t>Bid Evaluation Document</a:t>
          </a:r>
        </a:p>
      </xdr:txBody>
    </xdr:sp>
    <xdr:clientData/>
  </xdr:twoCellAnchor>
  <xdr:twoCellAnchor>
    <xdr:from>
      <xdr:col>2</xdr:col>
      <xdr:colOff>1114424</xdr:colOff>
      <xdr:row>0</xdr:row>
      <xdr:rowOff>923925</xdr:rowOff>
    </xdr:from>
    <xdr:to>
      <xdr:col>7</xdr:col>
      <xdr:colOff>371474</xdr:colOff>
      <xdr:row>0</xdr:row>
      <xdr:rowOff>1362075</xdr:rowOff>
    </xdr:to>
    <xdr:sp macro="" textlink="" fLocksText="0">
      <xdr:nvSpPr>
        <xdr:cNvPr id="5" name="TextBox 4">
          <a:extLst>
            <a:ext uri="{FF2B5EF4-FFF2-40B4-BE49-F238E27FC236}">
              <a16:creationId xmlns:a16="http://schemas.microsoft.com/office/drawing/2014/main" id="{6E935F15-4D95-13B6-F66B-82198186975D}"/>
            </a:ext>
          </a:extLst>
        </xdr:cNvPr>
        <xdr:cNvSpPr txBox="1"/>
      </xdr:nvSpPr>
      <xdr:spPr>
        <a:xfrm>
          <a:off x="2066924" y="1114425"/>
          <a:ext cx="5610225" cy="438150"/>
        </a:xfrm>
        <a:prstGeom prst="rect">
          <a:avLst/>
        </a:prstGeom>
        <a:solidFill>
          <a:schemeClr val="lt1"/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800" b="1"/>
            <a:t>Applicant Club: </a:t>
          </a:r>
        </a:p>
      </xdr:txBody>
    </xdr:sp>
    <xdr:clientData fLocksWithSheet="0"/>
  </xdr:twoCellAnchor>
  <xdr:twoCellAnchor>
    <xdr:from>
      <xdr:col>7</xdr:col>
      <xdr:colOff>838200</xdr:colOff>
      <xdr:row>0</xdr:row>
      <xdr:rowOff>923925</xdr:rowOff>
    </xdr:from>
    <xdr:to>
      <xdr:col>10</xdr:col>
      <xdr:colOff>1190625</xdr:colOff>
      <xdr:row>0</xdr:row>
      <xdr:rowOff>1362075</xdr:rowOff>
    </xdr:to>
    <xdr:sp macro="" textlink="" fLocksText="0">
      <xdr:nvSpPr>
        <xdr:cNvPr id="6" name="TextBox 5">
          <a:extLst>
            <a:ext uri="{FF2B5EF4-FFF2-40B4-BE49-F238E27FC236}">
              <a16:creationId xmlns:a16="http://schemas.microsoft.com/office/drawing/2014/main" id="{FA0BBBFE-3738-46B1-9FC1-6F38373CA71C}"/>
            </a:ext>
          </a:extLst>
        </xdr:cNvPr>
        <xdr:cNvSpPr txBox="1"/>
      </xdr:nvSpPr>
      <xdr:spPr>
        <a:xfrm>
          <a:off x="8143875" y="1114425"/>
          <a:ext cx="3600450" cy="438150"/>
        </a:xfrm>
        <a:prstGeom prst="rect">
          <a:avLst/>
        </a:prstGeom>
        <a:solidFill>
          <a:schemeClr val="lt1"/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800" b="1"/>
            <a:t>EGCA Season: 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FFFFFF"/>
      </a:dk1>
      <a:lt1>
        <a:sysClr val="window" lastClr="202020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BE3C1-5505-4320-81C8-B2ADAAE2DB7E}">
  <dimension ref="B1:N20"/>
  <sheetViews>
    <sheetView showGridLines="0" tabSelected="1" workbookViewId="0">
      <selection activeCell="H4" sqref="H4"/>
    </sheetView>
  </sheetViews>
  <sheetFormatPr defaultRowHeight="14.4" x14ac:dyDescent="0.3"/>
  <cols>
    <col min="2" max="2" width="5.109375" customWidth="1"/>
    <col min="3" max="3" width="36.33203125" bestFit="1" customWidth="1"/>
    <col min="4" max="4" width="14.109375" customWidth="1"/>
    <col min="5" max="5" width="6.33203125" customWidth="1"/>
    <col min="6" max="6" width="29.109375" customWidth="1"/>
    <col min="7" max="7" width="9.44140625" bestFit="1" customWidth="1"/>
    <col min="8" max="8" width="20.5546875" customWidth="1"/>
    <col min="9" max="9" width="16.88671875" customWidth="1"/>
    <col min="10" max="10" width="14.6640625" customWidth="1"/>
    <col min="11" max="11" width="18.6640625" customWidth="1"/>
  </cols>
  <sheetData>
    <row r="1" spans="2:11" ht="128.25" customHeight="1" thickBot="1" x14ac:dyDescent="0.35">
      <c r="B1" s="57"/>
      <c r="C1" s="57"/>
    </row>
    <row r="2" spans="2:11" ht="16.5" customHeight="1" thickTop="1" x14ac:dyDescent="0.3">
      <c r="B2" s="60" t="s">
        <v>6</v>
      </c>
      <c r="C2" s="61"/>
      <c r="D2" s="61"/>
      <c r="E2" s="61"/>
      <c r="F2" s="61"/>
      <c r="G2" s="62"/>
      <c r="H2" s="81" t="s">
        <v>2</v>
      </c>
      <c r="I2" s="82"/>
      <c r="J2" s="83" t="s">
        <v>3</v>
      </c>
      <c r="K2" s="84"/>
    </row>
    <row r="3" spans="2:11" ht="16.2" thickBot="1" x14ac:dyDescent="0.35">
      <c r="B3" s="68" t="s">
        <v>16</v>
      </c>
      <c r="C3" s="69"/>
      <c r="D3" s="37" t="s">
        <v>17</v>
      </c>
      <c r="E3" s="69" t="s">
        <v>0</v>
      </c>
      <c r="F3" s="86"/>
      <c r="G3" s="8" t="s">
        <v>1</v>
      </c>
      <c r="H3" s="38" t="s">
        <v>4</v>
      </c>
      <c r="I3" s="39" t="s">
        <v>5</v>
      </c>
      <c r="J3" s="63" t="s">
        <v>0</v>
      </c>
      <c r="K3" s="64" t="s">
        <v>6</v>
      </c>
    </row>
    <row r="4" spans="2:11" ht="27" customHeight="1" thickBot="1" x14ac:dyDescent="0.35">
      <c r="B4" s="9">
        <v>1</v>
      </c>
      <c r="C4" s="16" t="s">
        <v>24</v>
      </c>
      <c r="D4" s="19" t="s">
        <v>18</v>
      </c>
      <c r="E4" s="22">
        <v>6</v>
      </c>
      <c r="F4" s="24" t="s">
        <v>24</v>
      </c>
      <c r="G4" s="10">
        <v>0.1</v>
      </c>
      <c r="H4" s="40"/>
      <c r="I4" s="14" t="s">
        <v>23</v>
      </c>
      <c r="J4" s="58">
        <f>H4</f>
        <v>0</v>
      </c>
      <c r="K4" s="59"/>
    </row>
    <row r="5" spans="2:11" ht="27" customHeight="1" x14ac:dyDescent="0.3">
      <c r="B5" s="73">
        <v>2</v>
      </c>
      <c r="C5" s="76" t="s">
        <v>19</v>
      </c>
      <c r="D5" s="55">
        <v>0.2</v>
      </c>
      <c r="E5" s="4">
        <v>2.1</v>
      </c>
      <c r="F5" s="28" t="s">
        <v>31</v>
      </c>
      <c r="G5" s="29">
        <v>0.1</v>
      </c>
      <c r="H5" s="41"/>
      <c r="I5" s="30" t="e">
        <f>VLOOKUP(H5,'Look Up Table'!$B$4:$C$8,2,FALSE)</f>
        <v>#N/A</v>
      </c>
      <c r="J5" s="45" t="e">
        <f>(G5*I5)/100</f>
        <v>#N/A</v>
      </c>
      <c r="K5" s="65" t="e">
        <f>J5+J6+J7</f>
        <v>#N/A</v>
      </c>
    </row>
    <row r="6" spans="2:11" ht="27" customHeight="1" x14ac:dyDescent="0.3">
      <c r="B6" s="74"/>
      <c r="C6" s="77"/>
      <c r="D6" s="70"/>
      <c r="E6" s="53">
        <v>2.2000000000000002</v>
      </c>
      <c r="F6" s="31" t="s">
        <v>32</v>
      </c>
      <c r="G6" s="32">
        <v>0.04</v>
      </c>
      <c r="H6" s="42"/>
      <c r="I6" s="33" t="e">
        <f>VLOOKUP(H6,'Look Up Table'!$B$4:$C$8,2,FALSE)</f>
        <v>#N/A</v>
      </c>
      <c r="J6" s="46" t="e">
        <f t="shared" ref="J6:J18" si="0">(G6*I6)/100</f>
        <v>#N/A</v>
      </c>
      <c r="K6" s="66"/>
    </row>
    <row r="7" spans="2:11" ht="27" customHeight="1" thickBot="1" x14ac:dyDescent="0.35">
      <c r="B7" s="75"/>
      <c r="C7" s="78"/>
      <c r="D7" s="71"/>
      <c r="E7" s="22">
        <v>2.2999999999999998</v>
      </c>
      <c r="F7" s="25" t="s">
        <v>33</v>
      </c>
      <c r="G7" s="10">
        <v>0.06</v>
      </c>
      <c r="H7" s="40"/>
      <c r="I7" s="14" t="e">
        <f>VLOOKUP(H7,'Look Up Table'!$B$4:$C$8,2,FALSE)</f>
        <v>#N/A</v>
      </c>
      <c r="J7" s="47" t="e">
        <f t="shared" si="0"/>
        <v>#N/A</v>
      </c>
      <c r="K7" s="67"/>
    </row>
    <row r="8" spans="2:11" ht="27" customHeight="1" x14ac:dyDescent="0.3">
      <c r="B8" s="73">
        <v>3</v>
      </c>
      <c r="C8" s="79" t="s">
        <v>20</v>
      </c>
      <c r="D8" s="55">
        <v>0.15</v>
      </c>
      <c r="E8" s="54">
        <v>3.1</v>
      </c>
      <c r="F8" s="34" t="s">
        <v>34</v>
      </c>
      <c r="G8" s="35">
        <v>0.08</v>
      </c>
      <c r="H8" s="43"/>
      <c r="I8" s="36" t="e">
        <f>VLOOKUP(H8,'Look Up Table'!$B$4:$C$8,2,FALSE)</f>
        <v>#N/A</v>
      </c>
      <c r="J8" s="48" t="e">
        <f t="shared" si="0"/>
        <v>#N/A</v>
      </c>
      <c r="K8" s="65" t="e">
        <f>J8+J9</f>
        <v>#N/A</v>
      </c>
    </row>
    <row r="9" spans="2:11" ht="27" customHeight="1" thickBot="1" x14ac:dyDescent="0.35">
      <c r="B9" s="85"/>
      <c r="C9" s="80"/>
      <c r="D9" s="56"/>
      <c r="E9" s="22">
        <v>3.2</v>
      </c>
      <c r="F9" s="25" t="s">
        <v>35</v>
      </c>
      <c r="G9" s="10">
        <v>7.0000000000000007E-2</v>
      </c>
      <c r="H9" s="40"/>
      <c r="I9" s="14" t="e">
        <f>VLOOKUP(H9,'Look Up Table'!$B$4:$C$8,2,FALSE)</f>
        <v>#N/A</v>
      </c>
      <c r="J9" s="47" t="e">
        <f t="shared" si="0"/>
        <v>#N/A</v>
      </c>
      <c r="K9" s="67"/>
    </row>
    <row r="10" spans="2:11" ht="27" customHeight="1" x14ac:dyDescent="0.3">
      <c r="B10" s="73">
        <v>4</v>
      </c>
      <c r="C10" s="76" t="s">
        <v>21</v>
      </c>
      <c r="D10" s="55">
        <v>0.15</v>
      </c>
      <c r="E10" s="54">
        <v>4.0999999999999996</v>
      </c>
      <c r="F10" s="34" t="s">
        <v>36</v>
      </c>
      <c r="G10" s="35">
        <v>7.0000000000000007E-2</v>
      </c>
      <c r="H10" s="43"/>
      <c r="I10" s="36" t="e">
        <f>VLOOKUP(H10,'Look Up Table'!$B$4:$C$8,2,FALSE)</f>
        <v>#N/A</v>
      </c>
      <c r="J10" s="48" t="e">
        <f t="shared" si="0"/>
        <v>#N/A</v>
      </c>
      <c r="K10" s="65" t="e">
        <f>J10+J11</f>
        <v>#N/A</v>
      </c>
    </row>
    <row r="11" spans="2:11" ht="27" customHeight="1" thickBot="1" x14ac:dyDescent="0.35">
      <c r="B11" s="85"/>
      <c r="C11" s="87"/>
      <c r="D11" s="56"/>
      <c r="E11" s="22">
        <v>4.5</v>
      </c>
      <c r="F11" s="25" t="s">
        <v>28</v>
      </c>
      <c r="G11" s="10">
        <v>0.08</v>
      </c>
      <c r="H11" s="40"/>
      <c r="I11" s="14" t="e">
        <f>VLOOKUP(H11,'Look Up Table'!$B$4:$C$8,2,FALSE)</f>
        <v>#N/A</v>
      </c>
      <c r="J11" s="47" t="e">
        <f t="shared" si="0"/>
        <v>#N/A</v>
      </c>
      <c r="K11" s="67"/>
    </row>
    <row r="12" spans="2:11" ht="27" customHeight="1" x14ac:dyDescent="0.3">
      <c r="B12" s="73">
        <v>5</v>
      </c>
      <c r="C12" s="79" t="s">
        <v>22</v>
      </c>
      <c r="D12" s="55">
        <v>0.15</v>
      </c>
      <c r="E12" s="54">
        <v>5.0999999999999996</v>
      </c>
      <c r="F12" s="34" t="s">
        <v>29</v>
      </c>
      <c r="G12" s="35">
        <v>0.1</v>
      </c>
      <c r="H12" s="43"/>
      <c r="I12" s="36" t="e">
        <f>VLOOKUP(H12,'Look Up Table'!$B$4:$C$8,2,FALSE)</f>
        <v>#N/A</v>
      </c>
      <c r="J12" s="48" t="e">
        <f t="shared" si="0"/>
        <v>#N/A</v>
      </c>
      <c r="K12" s="65" t="e">
        <f>J12+J13</f>
        <v>#N/A</v>
      </c>
    </row>
    <row r="13" spans="2:11" ht="27" customHeight="1" thickBot="1" x14ac:dyDescent="0.35">
      <c r="B13" s="85"/>
      <c r="C13" s="80"/>
      <c r="D13" s="56"/>
      <c r="E13" s="22">
        <v>5.2</v>
      </c>
      <c r="F13" s="25" t="s">
        <v>30</v>
      </c>
      <c r="G13" s="10">
        <v>0.05</v>
      </c>
      <c r="H13" s="40"/>
      <c r="I13" s="14" t="e">
        <f>VLOOKUP(H13,'Look Up Table'!$B$4:$C$8,2,FALSE)</f>
        <v>#N/A</v>
      </c>
      <c r="J13" s="47" t="e">
        <f t="shared" si="0"/>
        <v>#N/A</v>
      </c>
      <c r="K13" s="67"/>
    </row>
    <row r="14" spans="2:11" ht="27" customHeight="1" thickBot="1" x14ac:dyDescent="0.35">
      <c r="B14" s="9">
        <v>6</v>
      </c>
      <c r="C14" s="16" t="s">
        <v>10</v>
      </c>
      <c r="D14" s="20">
        <v>0.1</v>
      </c>
      <c r="E14" s="22">
        <v>6</v>
      </c>
      <c r="F14" s="25" t="s">
        <v>10</v>
      </c>
      <c r="G14" s="10">
        <v>0.1</v>
      </c>
      <c r="H14" s="40"/>
      <c r="I14" s="14" t="e">
        <f>VLOOKUP(H14,'Look Up Table'!$B$4:$C$8,2,FALSE)</f>
        <v>#N/A</v>
      </c>
      <c r="J14" s="47" t="e">
        <f t="shared" si="0"/>
        <v>#N/A</v>
      </c>
      <c r="K14" s="49" t="e">
        <f>J14</f>
        <v>#N/A</v>
      </c>
    </row>
    <row r="15" spans="2:11" ht="27" customHeight="1" thickBot="1" x14ac:dyDescent="0.35">
      <c r="B15" s="9">
        <v>7</v>
      </c>
      <c r="C15" s="17" t="s">
        <v>11</v>
      </c>
      <c r="D15" s="20">
        <v>0.1</v>
      </c>
      <c r="E15" s="22">
        <v>7</v>
      </c>
      <c r="F15" s="26" t="s">
        <v>11</v>
      </c>
      <c r="G15" s="10">
        <v>0.1</v>
      </c>
      <c r="H15" s="40"/>
      <c r="I15" s="14" t="e">
        <f>VLOOKUP(H15,'Look Up Table'!$B$4:$C$8,2,FALSE)</f>
        <v>#N/A</v>
      </c>
      <c r="J15" s="47" t="e">
        <f t="shared" si="0"/>
        <v>#N/A</v>
      </c>
      <c r="K15" s="49" t="e">
        <f>J15</f>
        <v>#N/A</v>
      </c>
    </row>
    <row r="16" spans="2:11" ht="27" customHeight="1" thickBot="1" x14ac:dyDescent="0.35">
      <c r="B16" s="9">
        <v>8</v>
      </c>
      <c r="C16" s="17" t="s">
        <v>12</v>
      </c>
      <c r="D16" s="20">
        <v>0.05</v>
      </c>
      <c r="E16" s="22">
        <v>8</v>
      </c>
      <c r="F16" s="25" t="s">
        <v>12</v>
      </c>
      <c r="G16" s="10">
        <v>0.05</v>
      </c>
      <c r="H16" s="40"/>
      <c r="I16" s="14" t="e">
        <f>VLOOKUP(H16,'Look Up Table'!$B$4:$C$8,2,FALSE)</f>
        <v>#N/A</v>
      </c>
      <c r="J16" s="47" t="e">
        <f t="shared" si="0"/>
        <v>#N/A</v>
      </c>
      <c r="K16" s="49" t="e">
        <f>J16</f>
        <v>#N/A</v>
      </c>
    </row>
    <row r="17" spans="2:14" ht="27" customHeight="1" thickBot="1" x14ac:dyDescent="0.35">
      <c r="B17" s="9">
        <v>9</v>
      </c>
      <c r="C17" s="17" t="s">
        <v>13</v>
      </c>
      <c r="D17" s="20">
        <v>0.05</v>
      </c>
      <c r="E17" s="22">
        <v>9</v>
      </c>
      <c r="F17" s="25" t="s">
        <v>13</v>
      </c>
      <c r="G17" s="10">
        <v>0.05</v>
      </c>
      <c r="H17" s="40"/>
      <c r="I17" s="14" t="e">
        <f>VLOOKUP(H17,'Look Up Table'!$B$4:$C$8,2,FALSE)</f>
        <v>#N/A</v>
      </c>
      <c r="J17" s="47" t="e">
        <f t="shared" si="0"/>
        <v>#N/A</v>
      </c>
      <c r="K17" s="49" t="e">
        <f>J17</f>
        <v>#N/A</v>
      </c>
    </row>
    <row r="18" spans="2:14" ht="27" customHeight="1" thickBot="1" x14ac:dyDescent="0.35">
      <c r="B18" s="11">
        <v>10</v>
      </c>
      <c r="C18" s="18" t="s">
        <v>14</v>
      </c>
      <c r="D18" s="21">
        <v>0.05</v>
      </c>
      <c r="E18" s="23">
        <v>10</v>
      </c>
      <c r="F18" s="27" t="s">
        <v>27</v>
      </c>
      <c r="G18" s="12">
        <v>0.05</v>
      </c>
      <c r="H18" s="44"/>
      <c r="I18" s="15" t="e">
        <f>VLOOKUP(H18,'Look Up Table'!$B$4:$C$8,2,FALSE)</f>
        <v>#N/A</v>
      </c>
      <c r="J18" s="51" t="e">
        <f t="shared" si="0"/>
        <v>#N/A</v>
      </c>
      <c r="K18" s="50" t="e">
        <f>J18</f>
        <v>#N/A</v>
      </c>
    </row>
    <row r="19" spans="2:14" ht="16.2" thickTop="1" thickBot="1" x14ac:dyDescent="0.35">
      <c r="B19" s="4"/>
      <c r="C19" s="5"/>
      <c r="D19" s="6"/>
      <c r="E19" s="6"/>
      <c r="F19" s="7"/>
      <c r="G19" s="6"/>
      <c r="H19" s="7"/>
      <c r="I19" s="7"/>
      <c r="J19" s="7"/>
      <c r="K19" s="7"/>
      <c r="L19" s="7"/>
      <c r="M19" s="7"/>
      <c r="N19" s="7"/>
    </row>
    <row r="20" spans="2:14" ht="31.5" customHeight="1" thickBot="1" x14ac:dyDescent="0.35">
      <c r="B20" s="3"/>
      <c r="C20" s="3"/>
      <c r="D20" s="3"/>
      <c r="E20" s="3"/>
      <c r="F20" s="1"/>
      <c r="G20" s="1"/>
      <c r="H20" s="72" t="s">
        <v>15</v>
      </c>
      <c r="I20" s="72"/>
      <c r="J20" s="72"/>
      <c r="K20" s="52" t="e">
        <f>SUM(K5:K18)</f>
        <v>#N/A</v>
      </c>
    </row>
  </sheetData>
  <sheetProtection algorithmName="SHA-512" hashValue="ZfijtkEluMamOY2WAA6sDakeWXTTEs1T806AIrUPmmG83pfqL6tHAJFBxssuBG+1u53EDHm5Wl8ESiXixVJGmg==" saltValue="WLJ4iWrIakxGwPoybwTDZQ==" spinCount="100000" sheet="1" objects="1" scenarios="1" selectLockedCells="1"/>
  <mergeCells count="25">
    <mergeCell ref="H20:J20"/>
    <mergeCell ref="B5:B7"/>
    <mergeCell ref="C5:C7"/>
    <mergeCell ref="C8:C9"/>
    <mergeCell ref="H2:I2"/>
    <mergeCell ref="J2:K2"/>
    <mergeCell ref="B8:B9"/>
    <mergeCell ref="B10:B11"/>
    <mergeCell ref="B12:B13"/>
    <mergeCell ref="K10:K11"/>
    <mergeCell ref="K12:K13"/>
    <mergeCell ref="E3:F3"/>
    <mergeCell ref="K8:K9"/>
    <mergeCell ref="C10:C11"/>
    <mergeCell ref="C12:C13"/>
    <mergeCell ref="D8:D9"/>
    <mergeCell ref="D10:D11"/>
    <mergeCell ref="D12:D13"/>
    <mergeCell ref="B1:C1"/>
    <mergeCell ref="J4:K4"/>
    <mergeCell ref="B2:G2"/>
    <mergeCell ref="J3:K3"/>
    <mergeCell ref="K5:K7"/>
    <mergeCell ref="B3:C3"/>
    <mergeCell ref="D5:D7"/>
  </mergeCells>
  <conditionalFormatting sqref="H4">
    <cfRule type="cellIs" dxfId="9" priority="9" operator="equal">
      <formula>"Pass"</formula>
    </cfRule>
    <cfRule type="cellIs" dxfId="8" priority="10" operator="equal">
      <formula>"Fail"</formula>
    </cfRule>
  </conditionalFormatting>
  <conditionalFormatting sqref="H5:H18">
    <cfRule type="cellIs" dxfId="7" priority="1" operator="equal">
      <formula>"Excellent"</formula>
    </cfRule>
    <cfRule type="cellIs" dxfId="6" priority="2" operator="equal">
      <formula>"Good"</formula>
    </cfRule>
    <cfRule type="cellIs" dxfId="5" priority="3" operator="equal">
      <formula>"Acceptable"</formula>
    </cfRule>
    <cfRule type="cellIs" dxfId="4" priority="4" operator="equal">
      <formula>"Weak"</formula>
    </cfRule>
    <cfRule type="cellIs" dxfId="3" priority="5" operator="equal">
      <formula>"Unacceptable"</formula>
    </cfRule>
    <cfRule type="cellIs" dxfId="2" priority="6" operator="equal">
      <formula>"Unacceptable, Weak"</formula>
    </cfRule>
  </conditionalFormatting>
  <conditionalFormatting sqref="J4:K4">
    <cfRule type="cellIs" dxfId="1" priority="7" operator="equal">
      <formula>"Pass"</formula>
    </cfRule>
    <cfRule type="cellIs" dxfId="0" priority="8" operator="equal">
      <formula>"Fail"</formula>
    </cfRule>
  </conditionalFormatting>
  <dataValidations count="2">
    <dataValidation type="list" allowBlank="1" showInputMessage="1" showErrorMessage="1" sqref="H4" xr:uid="{11D71CE6-5F3A-464E-B215-DDF22CFEEBF8}">
      <formula1>"Pass, Fail"</formula1>
    </dataValidation>
    <dataValidation type="list" allowBlank="1" showInputMessage="1" showErrorMessage="1" sqref="H5:H18" xr:uid="{26521911-14D9-4BB8-9D14-26702BD9329D}">
      <formula1>"Unacceptable, Weak, Acceptable, Good, Excellent"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24A5B-4E74-4B4C-BA7D-03BC197B62E2}">
  <dimension ref="B4:C8"/>
  <sheetViews>
    <sheetView workbookViewId="0">
      <selection activeCell="G23" sqref="G23"/>
    </sheetView>
  </sheetViews>
  <sheetFormatPr defaultRowHeight="14.4" x14ac:dyDescent="0.3"/>
  <cols>
    <col min="2" max="2" width="19.88671875" customWidth="1"/>
  </cols>
  <sheetData>
    <row r="4" spans="2:3" x14ac:dyDescent="0.3">
      <c r="B4" s="2" t="s">
        <v>7</v>
      </c>
      <c r="C4" s="13">
        <v>100</v>
      </c>
    </row>
    <row r="5" spans="2:3" x14ac:dyDescent="0.3">
      <c r="B5" s="2" t="s">
        <v>8</v>
      </c>
      <c r="C5" s="13">
        <v>70</v>
      </c>
    </row>
    <row r="6" spans="2:3" x14ac:dyDescent="0.3">
      <c r="B6" s="2" t="s">
        <v>9</v>
      </c>
      <c r="C6" s="13">
        <v>50</v>
      </c>
    </row>
    <row r="7" spans="2:3" x14ac:dyDescent="0.3">
      <c r="B7" s="2" t="s">
        <v>26</v>
      </c>
      <c r="C7" s="13">
        <v>20</v>
      </c>
    </row>
    <row r="8" spans="2:3" x14ac:dyDescent="0.3">
      <c r="B8" s="2" t="s">
        <v>25</v>
      </c>
      <c r="C8" s="1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Bid Evaluation Template</vt:lpstr>
      <vt:lpstr>Look Up Table</vt:lpstr>
    </vt:vector>
  </TitlesOfParts>
  <Company>Defra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Evans</dc:creator>
  <cp:lastModifiedBy>Erkki Miinala</cp:lastModifiedBy>
  <dcterms:created xsi:type="dcterms:W3CDTF">2025-10-23T13:00:42Z</dcterms:created>
  <dcterms:modified xsi:type="dcterms:W3CDTF">2026-03-16T14:54:08Z</dcterms:modified>
</cp:coreProperties>
</file>